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showSheetTabs="0" xWindow="18840" yWindow="2205" windowWidth="12900" windowHeight="15480" tabRatio="500" activeTab="0"/>
  </bookViews>
  <sheets>
    <sheet name="Schedule" sheetId="1" r:id="rId1"/>
  </sheets>
  <definedNames>
    <definedName name="_xlnm.Print_Area" localSheetId="0">'Schedule'!$B$3:$D$51</definedName>
  </definedNames>
  <calcPr fullCalcOnLoad="1"/>
</workbook>
</file>

<file path=xl/sharedStrings.xml><?xml version="1.0" encoding="utf-8"?>
<sst xmlns="http://schemas.openxmlformats.org/spreadsheetml/2006/main" count="14" uniqueCount="14">
  <si>
    <t>2. How many lessons does your course have?</t>
  </si>
  <si>
    <t>SCHEDULE MAKER</t>
  </si>
  <si>
    <t>Due Date</t>
  </si>
  <si>
    <t>Lesson</t>
  </si>
  <si>
    <t>Number of days from today=</t>
  </si>
  <si>
    <t>Subtract 21 days needed to process your final grade=</t>
  </si>
  <si>
    <t>Maximum number of days between lessons=</t>
  </si>
  <si>
    <t>Today's Date=</t>
  </si>
  <si>
    <t>1. When do you want a final grade for the course?</t>
  </si>
  <si>
    <t>3. How many lessons do you still need to complete?</t>
  </si>
  <si>
    <t>* Check the course syllabus to see how many lessons are in your course. Be sure to include the exam tips lessons.</t>
  </si>
  <si>
    <t>Making a schedule and sticking to it is one of the most important things you can do to ensure your success in an online course. This form will automatically generate assignment due dates for you. Please note:</t>
  </si>
  <si>
    <r>
      <t xml:space="preserve">* The last lesson will be due </t>
    </r>
    <r>
      <rPr>
        <i/>
        <sz val="10"/>
        <rFont val="Verdana"/>
        <family val="0"/>
      </rPr>
      <t>two weeks</t>
    </r>
    <r>
      <rPr>
        <sz val="10"/>
        <rFont val="Verdana"/>
        <family val="0"/>
      </rPr>
      <t xml:space="preserve"> before you want a final grade. This time is needed for grading and final grade processing.</t>
    </r>
  </si>
  <si>
    <t>For each of the following questions, place your cursor in the field to the right of the question, type your answer, and then press Enter or Return. Your schedule will appear below. Type dates as MM/DD/YYYY.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</si>
</sst>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Verdana"/>
      <family val="0"/>
    </font>
    <font>
      <b/>
      <sz val="10"/>
      <name val="Verdana"/>
      <family val="0"/>
    </font>
    <font>
      <i/>
      <sz val="10"/>
      <name val="Verdana"/>
      <family val="0"/>
    </font>
    <font>
      <b/>
      <i/>
      <sz val="10"/>
      <name val="Verdana"/>
      <family val="0"/>
    </font>
    <font>
      <sz val="8"/>
      <name val="Verdana"/>
      <family val="0"/>
    </font>
    <font>
      <b/>
      <sz val="12"/>
      <name val="Verdana"/>
      <family val="0"/>
    </font>
    <font>
      <b/>
      <sz val="10"/>
      <color indexed="9"/>
      <name val="Verdana"/>
      <family val="0"/>
    </font>
    <font>
      <sz val="10"/>
      <color indexed="9"/>
      <name val="Verdana"/>
      <family val="0"/>
    </font>
    <font>
      <u val="single"/>
      <sz val="10"/>
      <color indexed="12"/>
      <name val="Verdana"/>
      <family val="0"/>
    </font>
    <font>
      <u val="single"/>
      <sz val="10"/>
      <color indexed="61"/>
      <name val="Verdan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14" fontId="1" fillId="0" borderId="10" xfId="0" applyNumberFormat="1" applyFont="1" applyBorder="1" applyAlignment="1" applyProtection="1">
      <alignment horizontal="right"/>
      <protection locked="0"/>
    </xf>
    <xf numFmtId="0" fontId="1" fillId="0" borderId="10" xfId="0" applyFont="1" applyBorder="1" applyAlignment="1" applyProtection="1">
      <alignment horizontal="right"/>
      <protection locked="0"/>
    </xf>
    <xf numFmtId="0" fontId="6" fillId="0" borderId="0" xfId="0" applyFont="1" applyBorder="1" applyAlignment="1" applyProtection="1">
      <alignment horizontal="center"/>
      <protection hidden="1"/>
    </xf>
    <xf numFmtId="0" fontId="7" fillId="0" borderId="0" xfId="0" applyFont="1" applyAlignment="1" applyProtection="1">
      <alignment/>
      <protection hidden="1"/>
    </xf>
    <xf numFmtId="0" fontId="7" fillId="0" borderId="0" xfId="0" applyFont="1" applyBorder="1" applyAlignment="1" applyProtection="1">
      <alignment/>
      <protection hidden="1"/>
    </xf>
    <xf numFmtId="14" fontId="7" fillId="0" borderId="0" xfId="0" applyNumberFormat="1" applyFont="1" applyAlignment="1" applyProtection="1">
      <alignment horizontal="right"/>
      <protection hidden="1"/>
    </xf>
    <xf numFmtId="0" fontId="0" fillId="0" borderId="0" xfId="0" applyAlignment="1" applyProtection="1">
      <alignment/>
      <protection/>
    </xf>
    <xf numFmtId="0" fontId="0" fillId="0" borderId="0" xfId="0" applyAlignment="1" applyProtection="1">
      <alignment horizontal="right"/>
      <protection/>
    </xf>
    <xf numFmtId="0" fontId="7"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2" fontId="7" fillId="0" borderId="0" xfId="0" applyNumberFormat="1" applyFont="1" applyAlignment="1" applyProtection="1">
      <alignment horizontal="right"/>
      <protection/>
    </xf>
    <xf numFmtId="0" fontId="0" fillId="0" borderId="0" xfId="0" applyAlignment="1" applyProtection="1">
      <alignment horizontal="center"/>
      <protection/>
    </xf>
    <xf numFmtId="0" fontId="1" fillId="0" borderId="0" xfId="0" applyFont="1" applyBorder="1" applyAlignment="1" applyProtection="1">
      <alignment horizontal="right"/>
      <protection/>
    </xf>
    <xf numFmtId="14" fontId="1" fillId="0" borderId="0" xfId="0" applyNumberFormat="1" applyFont="1" applyBorder="1" applyAlignment="1" applyProtection="1">
      <alignment horizontal="right"/>
      <protection/>
    </xf>
    <xf numFmtId="0" fontId="0" fillId="0" borderId="0" xfId="0" applyBorder="1" applyAlignment="1" applyProtection="1">
      <alignment/>
      <protection/>
    </xf>
    <xf numFmtId="0" fontId="1" fillId="0" borderId="0" xfId="0" applyFont="1" applyBorder="1" applyAlignment="1" applyProtection="1">
      <alignment horizontal="right"/>
      <protection/>
    </xf>
    <xf numFmtId="0" fontId="1" fillId="0" borderId="0" xfId="0" applyFont="1" applyAlignment="1" applyProtection="1">
      <alignment horizontal="right"/>
      <protection/>
    </xf>
    <xf numFmtId="14" fontId="0" fillId="0" borderId="0" xfId="0" applyNumberFormat="1" applyAlignment="1" applyProtection="1">
      <alignment horizontal="right"/>
      <protection/>
    </xf>
    <xf numFmtId="0" fontId="0" fillId="0" borderId="0" xfId="0" applyAlignment="1">
      <alignment vertical="top"/>
    </xf>
    <xf numFmtId="0" fontId="0" fillId="0" borderId="0" xfId="0" applyAlignment="1" applyProtection="1">
      <alignment horizontal="left" vertical="top" wrapText="1"/>
      <protection/>
    </xf>
    <xf numFmtId="0" fontId="0" fillId="0" borderId="0" xfId="0" applyAlignment="1">
      <alignment vertical="top"/>
    </xf>
    <xf numFmtId="0" fontId="5"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Alignment="1" applyProtection="1">
      <alignment horizontal="left" wrapText="1" indent="2"/>
      <protection/>
    </xf>
    <xf numFmtId="0" fontId="0" fillId="0" borderId="0" xfId="0" applyAlignment="1">
      <alignment horizontal="left" indent="2"/>
    </xf>
    <xf numFmtId="0" fontId="0" fillId="0" borderId="0" xfId="0" applyAlignment="1" applyProtection="1">
      <alignment horizontal="left" vertical="top" wrapText="1" indent="2"/>
      <protection/>
    </xf>
    <xf numFmtId="0" fontId="0" fillId="0" borderId="0" xfId="0" applyAlignment="1">
      <alignment horizontal="left" vertical="top" wrapText="1"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K43"/>
  <sheetViews>
    <sheetView showGridLines="0" showRowColHeaders="0" showZeros="0" tabSelected="1" showOutlineSymbols="0" zoomScalePageLayoutView="0" workbookViewId="0" topLeftCell="A1">
      <selection activeCell="B3" sqref="B3:D3"/>
    </sheetView>
  </sheetViews>
  <sheetFormatPr defaultColWidth="10.75390625" defaultRowHeight="12.75"/>
  <cols>
    <col min="1" max="1" width="10.75390625" style="7" customWidth="1"/>
    <col min="2" max="2" width="45.75390625" style="8" customWidth="1"/>
    <col min="3" max="3" width="13.625" style="8" customWidth="1"/>
    <col min="4" max="16384" width="10.75390625" style="7" customWidth="1"/>
  </cols>
  <sheetData>
    <row r="3" spans="2:6" ht="15">
      <c r="B3" s="23" t="s">
        <v>1</v>
      </c>
      <c r="C3" s="23"/>
      <c r="D3" s="23"/>
      <c r="E3" s="3"/>
      <c r="F3" s="4">
        <f>SUM(Schedule!C21-Schedule!C22)</f>
        <v>0</v>
      </c>
    </row>
    <row r="4" spans="5:11" ht="12.75">
      <c r="E4" s="5">
        <v>1</v>
      </c>
      <c r="F4" s="6" t="e">
        <f>IF(Schedule!C21-Schedule!C22&gt;0,"Completed",ROUNDDOWN(Schedule!C26+1*Schedule!H6,0))</f>
        <v>#DIV/0!</v>
      </c>
      <c r="G4" s="9"/>
      <c r="H4" s="10">
        <f>(C20-C26)</f>
        <v>-41744</v>
      </c>
      <c r="I4" s="11" t="s">
        <v>4</v>
      </c>
      <c r="J4" s="9"/>
      <c r="K4" s="9"/>
    </row>
    <row r="5" spans="2:11" ht="12.75">
      <c r="B5" s="24" t="s">
        <v>11</v>
      </c>
      <c r="C5" s="24"/>
      <c r="D5" s="24"/>
      <c r="E5" s="5">
        <v>2</v>
      </c>
      <c r="F5" s="6" t="e">
        <f>IF(Schedule!C21-Schedule!C22&gt;1,"Completed",ROUNDDOWN(Schedule!C26+2*Schedule!H6,0))</f>
        <v>#DIV/0!</v>
      </c>
      <c r="G5" s="9"/>
      <c r="H5" s="10">
        <f>H4-14</f>
        <v>-41758</v>
      </c>
      <c r="I5" s="11" t="s">
        <v>5</v>
      </c>
      <c r="J5" s="9"/>
      <c r="K5" s="9"/>
    </row>
    <row r="6" spans="2:11" ht="12.75">
      <c r="B6" s="25"/>
      <c r="C6" s="25"/>
      <c r="D6" s="25"/>
      <c r="E6" s="4">
        <v>3</v>
      </c>
      <c r="F6" s="6" t="e">
        <f>IF(Schedule!C21-Schedule!C22&gt;2,"Completed",ROUNDDOWN(Schedule!C26+(E6-F3)*Schedule!H6,0))</f>
        <v>#DIV/0!</v>
      </c>
      <c r="G6" s="9"/>
      <c r="H6" s="12" t="e">
        <f>H5/C22</f>
        <v>#DIV/0!</v>
      </c>
      <c r="I6" s="11" t="s">
        <v>6</v>
      </c>
      <c r="J6" s="9"/>
      <c r="K6" s="9"/>
    </row>
    <row r="7" spans="2:11" ht="12.75">
      <c r="B7" s="25"/>
      <c r="C7" s="25"/>
      <c r="D7" s="25"/>
      <c r="E7" s="4">
        <v>4</v>
      </c>
      <c r="F7" s="6" t="e">
        <f>IF(Schedule!C21-Schedule!C22&gt;3,"Completed",ROUNDDOWN(Schedule!C26+(E7-F3)*Schedule!H6,0))</f>
        <v>#DIV/0!</v>
      </c>
      <c r="G7" s="9"/>
      <c r="H7" s="9"/>
      <c r="I7" s="9"/>
      <c r="J7" s="9"/>
      <c r="K7" s="9"/>
    </row>
    <row r="8" spans="2:11" ht="12.75">
      <c r="B8" s="13"/>
      <c r="C8" s="13"/>
      <c r="D8" s="13"/>
      <c r="E8" s="4">
        <v>5</v>
      </c>
      <c r="F8" s="6" t="e">
        <f>IF(Schedule!C21-Schedule!C22&gt;4,"Completed",ROUNDDOWN(Schedule!C26+(E8-F3)*Schedule!H6,0))</f>
        <v>#DIV/0!</v>
      </c>
      <c r="G8" s="9"/>
      <c r="H8" s="9"/>
      <c r="I8" s="9"/>
      <c r="J8" s="9"/>
      <c r="K8" s="9"/>
    </row>
    <row r="9" spans="2:11" ht="12.75">
      <c r="B9" s="26" t="s">
        <v>12</v>
      </c>
      <c r="C9" s="26"/>
      <c r="D9" s="26"/>
      <c r="E9" s="4">
        <v>6</v>
      </c>
      <c r="F9" s="6" t="e">
        <f>IF(Schedule!C21-Schedule!C22&gt;5,"Completed",ROUNDDOWN(Schedule!C26+(E9-F3)*Schedule!H6,0))</f>
        <v>#DIV/0!</v>
      </c>
      <c r="G9" s="9"/>
      <c r="H9" s="9"/>
      <c r="I9" s="9"/>
      <c r="J9" s="9"/>
      <c r="K9" s="9"/>
    </row>
    <row r="10" spans="2:11" ht="12.75">
      <c r="B10" s="27"/>
      <c r="C10" s="27"/>
      <c r="D10" s="27"/>
      <c r="E10" s="4">
        <v>7</v>
      </c>
      <c r="F10" s="6" t="e">
        <f>IF(Schedule!C21-Schedule!C22&gt;6,"Completed",ROUNDDOWN(Schedule!C26+(E10-F3)*Schedule!H6,0))</f>
        <v>#DIV/0!</v>
      </c>
      <c r="G10" s="9"/>
      <c r="H10" s="9"/>
      <c r="I10" s="9"/>
      <c r="J10" s="9"/>
      <c r="K10" s="9"/>
    </row>
    <row r="11" spans="2:11" ht="12.75">
      <c r="B11" s="7"/>
      <c r="C11" s="7"/>
      <c r="D11" s="16"/>
      <c r="E11" s="4">
        <v>8</v>
      </c>
      <c r="F11" s="6" t="e">
        <f>IF(Schedule!C21-Schedule!C22&gt;7,"Completed",ROUNDDOWN(Schedule!C26+(E11-F3)*Schedule!H6,0))</f>
        <v>#DIV/0!</v>
      </c>
      <c r="G11" s="9"/>
      <c r="H11" s="9"/>
      <c r="I11" s="9"/>
      <c r="J11" s="9"/>
      <c r="K11" s="9"/>
    </row>
    <row r="12" spans="2:11" ht="12.75">
      <c r="B12" s="28" t="s">
        <v>10</v>
      </c>
      <c r="C12" s="29"/>
      <c r="D12" s="29"/>
      <c r="E12" s="4">
        <v>9</v>
      </c>
      <c r="F12" s="6" t="e">
        <f>IF(Schedule!C21-Schedule!C22&gt;8,"Completed",ROUNDDOWN(Schedule!C26+(E12-F3)*Schedule!H6,0))</f>
        <v>#DIV/0!</v>
      </c>
      <c r="G12" s="9"/>
      <c r="H12" s="9"/>
      <c r="I12" s="9"/>
      <c r="J12" s="9"/>
      <c r="K12" s="9"/>
    </row>
    <row r="13" spans="2:11" ht="12.75">
      <c r="B13" s="29"/>
      <c r="C13" s="29"/>
      <c r="D13" s="29"/>
      <c r="E13" s="4">
        <v>10</v>
      </c>
      <c r="F13" s="6" t="e">
        <f>IF(Schedule!C21-Schedule!C22&gt;9,"Completed",ROUNDDOWN(Schedule!C26+(E13-F3)*Schedule!H6,0))</f>
        <v>#DIV/0!</v>
      </c>
      <c r="G13" s="9"/>
      <c r="H13" s="9"/>
      <c r="I13" s="9"/>
      <c r="J13" s="9"/>
      <c r="K13" s="9"/>
    </row>
    <row r="14" spans="5:11" ht="12.75">
      <c r="E14" s="4">
        <v>11</v>
      </c>
      <c r="F14" s="6" t="e">
        <f>IF(Schedule!C21-Schedule!C22&gt;10,"Completed",ROUNDDOWN(Schedule!C26+(E14-F3)*Schedule!H6,0))</f>
        <v>#DIV/0!</v>
      </c>
      <c r="G14" s="9"/>
      <c r="H14" s="9"/>
      <c r="I14" s="9"/>
      <c r="J14" s="9"/>
      <c r="K14" s="9"/>
    </row>
    <row r="15" spans="2:11" ht="12.75">
      <c r="B15" s="21" t="s">
        <v>13</v>
      </c>
      <c r="C15" s="22"/>
      <c r="D15" s="22"/>
      <c r="E15" s="4">
        <v>12</v>
      </c>
      <c r="F15" s="6" t="e">
        <f>IF(Schedule!C21-Schedule!C22&gt;11,"Completed",ROUNDDOWN(Schedule!C26+(E15-F3)*Schedule!H6,0))</f>
        <v>#DIV/0!</v>
      </c>
      <c r="G15" s="9"/>
      <c r="H15" s="9"/>
      <c r="I15" s="9"/>
      <c r="J15" s="9"/>
      <c r="K15" s="9"/>
    </row>
    <row r="16" spans="2:11" ht="12.75" customHeight="1">
      <c r="B16" s="22"/>
      <c r="C16" s="22"/>
      <c r="D16" s="22"/>
      <c r="E16" s="4">
        <v>13</v>
      </c>
      <c r="F16" s="6" t="e">
        <f>IF(Schedule!C21-Schedule!C22&gt;12,"Completed",ROUNDDOWN(Schedule!C26+(E16-F3)*Schedule!H6,0))</f>
        <v>#DIV/0!</v>
      </c>
      <c r="G16" s="9"/>
      <c r="H16" s="9"/>
      <c r="I16" s="9"/>
      <c r="J16" s="9"/>
      <c r="K16" s="9"/>
    </row>
    <row r="17" spans="2:11" ht="12.75">
      <c r="B17" s="22"/>
      <c r="C17" s="22"/>
      <c r="D17" s="22"/>
      <c r="E17" s="4">
        <v>14</v>
      </c>
      <c r="F17" s="6" t="e">
        <f>IF(Schedule!C21-Schedule!C22&gt;13,"Completed",ROUNDDOWN(Schedule!C26+(E17-F3)*Schedule!H6,0))</f>
        <v>#DIV/0!</v>
      </c>
      <c r="G17" s="9"/>
      <c r="H17" s="9"/>
      <c r="I17" s="9"/>
      <c r="J17" s="9"/>
      <c r="K17" s="9"/>
    </row>
    <row r="18" spans="2:11" ht="12.75">
      <c r="B18" s="20"/>
      <c r="C18" s="20"/>
      <c r="D18" s="20"/>
      <c r="E18" s="4">
        <v>15</v>
      </c>
      <c r="F18" s="6" t="e">
        <f>IF(Schedule!C21-Schedule!C22&gt;14,"Completed",ROUNDDOWN(Schedule!C26+(E18-F3)*Schedule!H6,0))</f>
        <v>#DIV/0!</v>
      </c>
      <c r="G18" s="9"/>
      <c r="H18" s="9"/>
      <c r="I18" s="9"/>
      <c r="J18" s="9"/>
      <c r="K18" s="9"/>
    </row>
    <row r="20" spans="2:3" ht="12.75">
      <c r="B20" s="17" t="s">
        <v>8</v>
      </c>
      <c r="C20" s="1"/>
    </row>
    <row r="21" spans="2:3" ht="12.75">
      <c r="B21" s="18" t="s">
        <v>0</v>
      </c>
      <c r="C21" s="2"/>
    </row>
    <row r="22" spans="2:3" ht="12.75">
      <c r="B22" s="18" t="s">
        <v>9</v>
      </c>
      <c r="C22" s="2"/>
    </row>
    <row r="26" spans="2:3" ht="12.75">
      <c r="B26" s="14" t="s">
        <v>7</v>
      </c>
      <c r="C26" s="15">
        <f ca="1">TODAY()</f>
        <v>41744</v>
      </c>
    </row>
    <row r="28" spans="2:3" ht="12.75">
      <c r="B28" s="18" t="s">
        <v>3</v>
      </c>
      <c r="C28" s="18" t="s">
        <v>2</v>
      </c>
    </row>
    <row r="29" spans="2:3" ht="12.75">
      <c r="B29" s="8">
        <f>IF(C21&gt;=1,"Lesson 1","")</f>
      </c>
      <c r="C29" s="19">
        <f>IF(C21&gt;=1,Schedule!F4,"")</f>
      </c>
    </row>
    <row r="30" spans="2:3" ht="12.75">
      <c r="B30" s="8">
        <f>IF(C21&gt;=2,"Lesson 2","")</f>
      </c>
      <c r="C30" s="19">
        <f>IF(C20&gt;=3,Schedule!F5,"")</f>
      </c>
    </row>
    <row r="31" spans="2:3" ht="12.75">
      <c r="B31" s="8">
        <f>IF(C21&gt;=3,"Lesson 3","")</f>
      </c>
      <c r="C31" s="19">
        <f>IF(C21&gt;=3,Schedule!F6,"")</f>
      </c>
    </row>
    <row r="32" spans="2:3" ht="12.75">
      <c r="B32" s="8">
        <f>IF(C21&gt;=4,"Lesson 4","")</f>
      </c>
      <c r="C32" s="19">
        <f>IF(C21&gt;=4,Schedule!F7,"")</f>
      </c>
    </row>
    <row r="33" spans="2:3" ht="12.75">
      <c r="B33" s="8">
        <f>IF(C21&gt;=5,"Lesson 5","")</f>
      </c>
      <c r="C33" s="19">
        <f>IF(C21&gt;=5,Schedule!F8,"")</f>
      </c>
    </row>
    <row r="34" spans="2:3" ht="12.75">
      <c r="B34" s="8">
        <f>IF(C21&gt;=6,"Lesson 6","")</f>
      </c>
      <c r="C34" s="19">
        <f>IF(C21&gt;=6,Schedule!F9,"")</f>
      </c>
    </row>
    <row r="35" spans="2:3" ht="12.75">
      <c r="B35" s="8">
        <f>IF(C21&gt;=7,"Lesson 7","")</f>
      </c>
      <c r="C35" s="19">
        <f>IF(C21&gt;=7,Schedule!F10,"")</f>
      </c>
    </row>
    <row r="36" spans="2:3" ht="12.75">
      <c r="B36" s="8">
        <f>IF(C21&gt;=8,"Lesson 8","")</f>
      </c>
      <c r="C36" s="19">
        <f>IF(C21&gt;=8,Schedule!F11,"")</f>
      </c>
    </row>
    <row r="37" spans="2:3" ht="12.75">
      <c r="B37" s="8">
        <f>IF(C21&gt;=9,"Lesson 9","")</f>
      </c>
      <c r="C37" s="19">
        <f>IF(C21&gt;=9,Schedule!F12,"")</f>
      </c>
    </row>
    <row r="38" spans="2:3" ht="12.75">
      <c r="B38" s="8">
        <f>IF(C21&gt;=10,"Lesson 10","")</f>
      </c>
      <c r="C38" s="19">
        <f>IF(C21&gt;=10,Schedule!F13,"")</f>
      </c>
    </row>
    <row r="39" spans="2:3" ht="12.75">
      <c r="B39" s="8">
        <f>IF(C21&gt;=11,"Lesson 11","")</f>
      </c>
      <c r="C39" s="19">
        <f>IF(C21&gt;=11,Schedule!F14,"")</f>
      </c>
    </row>
    <row r="40" spans="2:3" ht="12.75">
      <c r="B40" s="8">
        <f>IF(C21&gt;=12,"Lesson 12","")</f>
      </c>
      <c r="C40" s="19">
        <f>IF(C21&gt;=12,Schedule!F15,"")</f>
      </c>
    </row>
    <row r="41" spans="2:3" ht="12.75">
      <c r="B41" s="8">
        <f>IF(C21&gt;=13,"Lesson 13","")</f>
      </c>
      <c r="C41" s="19">
        <f>IF(C21&gt;=13,Schedule!F16,"")</f>
      </c>
    </row>
    <row r="42" spans="2:3" ht="12.75">
      <c r="B42" s="8">
        <f>IF(C21&gt;=14,"Lesson 14","")</f>
      </c>
      <c r="C42" s="19">
        <f>IF(C21&gt;=14,Schedule!F17,"")</f>
      </c>
    </row>
    <row r="43" spans="2:3" ht="12.75">
      <c r="B43" s="8">
        <f>IF(C21&gt;=15,"Lesson 15","")</f>
      </c>
      <c r="C43" s="19">
        <f>IF(C21&gt;=15,Schedule!F18,"")</f>
      </c>
    </row>
  </sheetData>
  <sheetProtection password="CC1A" sheet="1" objects="1" scenarios="1"/>
  <mergeCells count="5">
    <mergeCell ref="B15:D17"/>
    <mergeCell ref="B3:D3"/>
    <mergeCell ref="B5:D7"/>
    <mergeCell ref="B9:D10"/>
    <mergeCell ref="B12:D13"/>
  </mergeCells>
  <printOptions horizontalCentered="1" verticalCentered="1"/>
  <pageMargins left="1" right="1" top="1" bottom="1" header="0.5" footer="0.5"/>
  <pageSetup orientation="portrait"/>
  <ignoredErrors>
    <ignoredError sqref="H6" evalError="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Hathaway</dc:creator>
  <cp:keywords/>
  <dc:description/>
  <cp:lastModifiedBy>Hunt, Thomas Dana</cp:lastModifiedBy>
  <cp:lastPrinted>2009-12-04T21:33:06Z</cp:lastPrinted>
  <dcterms:created xsi:type="dcterms:W3CDTF">2009-12-02T17:42:04Z</dcterms:created>
  <dcterms:modified xsi:type="dcterms:W3CDTF">2018-04-16T17:39:46Z</dcterms:modified>
  <cp:category/>
  <cp:version/>
  <cp:contentType/>
  <cp:contentStatus/>
</cp:coreProperties>
</file>